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"/>
    </mc:Choice>
  </mc:AlternateContent>
  <xr:revisionPtr revIDLastSave="0" documentId="10_ncr:8100000_{4A9E8D3D-F76F-7D4C-9CC7-F6E8F620AB96}" xr6:coauthVersionLast="34" xr6:coauthVersionMax="34" xr10:uidLastSave="{00000000-0000-0000-0000-000000000000}"/>
  <bookViews>
    <workbookView xWindow="220" yWindow="1680" windowWidth="29700" windowHeight="19920" xr2:uid="{AC6D1566-E250-CB4B-8F13-E0BE7A92586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/>
  <c r="E19" i="1"/>
  <c r="E16" i="1"/>
  <c r="G16" i="1"/>
  <c r="G18" i="1"/>
  <c r="G17" i="1"/>
  <c r="G11" i="1"/>
  <c r="G10" i="1"/>
  <c r="I19" i="1"/>
  <c r="L2" i="1"/>
  <c r="G12" i="1" s="1"/>
  <c r="I2" i="1"/>
  <c r="I18" i="1" l="1"/>
  <c r="G20" i="1"/>
  <c r="G13" i="1"/>
  <c r="G14" i="1" s="1"/>
</calcChain>
</file>

<file path=xl/sharedStrings.xml><?xml version="1.0" encoding="utf-8"?>
<sst xmlns="http://schemas.openxmlformats.org/spreadsheetml/2006/main" count="42" uniqueCount="36">
  <si>
    <t>Stream</t>
  </si>
  <si>
    <t>State</t>
  </si>
  <si>
    <t>q</t>
  </si>
  <si>
    <r>
      <rPr>
        <b/>
        <i/>
        <sz val="12"/>
        <color theme="1"/>
        <rFont val="Calibri"/>
        <family val="2"/>
        <scheme val="minor"/>
      </rPr>
      <t>P</t>
    </r>
    <r>
      <rPr>
        <b/>
        <sz val="12"/>
        <color theme="1"/>
        <rFont val="Calibri"/>
        <family val="2"/>
        <scheme val="minor"/>
      </rPr>
      <t xml:space="preserve"> (Mpa)</t>
    </r>
  </si>
  <si>
    <r>
      <rPr>
        <b/>
        <i/>
        <sz val="12"/>
        <color theme="1"/>
        <rFont val="Calibri"/>
        <family val="2"/>
        <scheme val="minor"/>
      </rPr>
      <t>T</t>
    </r>
    <r>
      <rPr>
        <b/>
        <sz val="12"/>
        <color theme="1"/>
        <rFont val="Calibri"/>
        <family val="2"/>
        <scheme val="minor"/>
      </rPr>
      <t xml:space="preserve"> (°C)</t>
    </r>
  </si>
  <si>
    <r>
      <rPr>
        <b/>
        <i/>
        <sz val="12"/>
        <color theme="1"/>
        <rFont val="Calibri"/>
        <family val="2"/>
        <scheme val="minor"/>
      </rPr>
      <t>H</t>
    </r>
    <r>
      <rPr>
        <b/>
        <sz val="12"/>
        <color theme="1"/>
        <rFont val="Calibri"/>
        <family val="2"/>
        <scheme val="minor"/>
      </rPr>
      <t xml:space="preserve"> (kJ/kg)</t>
    </r>
  </si>
  <si>
    <r>
      <rPr>
        <b/>
        <i/>
        <sz val="12"/>
        <color theme="1"/>
        <rFont val="Calibri"/>
        <family val="2"/>
        <scheme val="minor"/>
      </rPr>
      <t>H</t>
    </r>
    <r>
      <rPr>
        <b/>
        <sz val="12"/>
        <color theme="1"/>
        <rFont val="Calibri"/>
        <family val="2"/>
        <scheme val="minor"/>
      </rPr>
      <t>L (kJ/kg)</t>
    </r>
  </si>
  <si>
    <r>
      <rPr>
        <b/>
        <i/>
        <sz val="12"/>
        <color theme="1"/>
        <rFont val="Calibri"/>
        <family val="2"/>
        <scheme val="minor"/>
      </rPr>
      <t>H</t>
    </r>
    <r>
      <rPr>
        <b/>
        <sz val="12"/>
        <color theme="1"/>
        <rFont val="Calibri"/>
        <family val="2"/>
        <scheme val="minor"/>
      </rPr>
      <t>V (kJ/kg)</t>
    </r>
  </si>
  <si>
    <r>
      <rPr>
        <b/>
        <i/>
        <sz val="12"/>
        <color theme="1"/>
        <rFont val="Calibri"/>
        <family val="2"/>
        <scheme val="minor"/>
      </rPr>
      <t>V</t>
    </r>
    <r>
      <rPr>
        <b/>
        <sz val="12"/>
        <color theme="1"/>
        <rFont val="Calibri"/>
        <family val="2"/>
        <scheme val="minor"/>
      </rPr>
      <t xml:space="preserve"> (m3/kg)</t>
    </r>
  </si>
  <si>
    <r>
      <rPr>
        <b/>
        <i/>
        <sz val="12"/>
        <color theme="1"/>
        <rFont val="Calibri"/>
        <family val="2"/>
        <scheme val="minor"/>
      </rPr>
      <t>V</t>
    </r>
    <r>
      <rPr>
        <b/>
        <sz val="12"/>
        <color theme="1"/>
        <rFont val="Calibri"/>
        <family val="2"/>
        <scheme val="minor"/>
      </rPr>
      <t>L (m3/kg)</t>
    </r>
  </si>
  <si>
    <r>
      <rPr>
        <b/>
        <i/>
        <sz val="12"/>
        <color theme="1"/>
        <rFont val="Calibri"/>
        <family val="2"/>
        <scheme val="minor"/>
      </rPr>
      <t>V</t>
    </r>
    <r>
      <rPr>
        <b/>
        <sz val="12"/>
        <color theme="1"/>
        <rFont val="Calibri"/>
        <family val="2"/>
        <scheme val="minor"/>
      </rPr>
      <t>V (m3/kg)</t>
    </r>
  </si>
  <si>
    <t>Liquid/Vapor</t>
  </si>
  <si>
    <t>Saturated Liquid</t>
  </si>
  <si>
    <t>Saturated Vapor</t>
  </si>
  <si>
    <t>S (kJ/kgK)</t>
  </si>
  <si>
    <t>SL (kJ/kgK)</t>
  </si>
  <si>
    <t>SV (kJ/kgK)</t>
  </si>
  <si>
    <t>3-2</t>
  </si>
  <si>
    <t>4-3</t>
  </si>
  <si>
    <t>1-4</t>
  </si>
  <si>
    <t>2-1</t>
  </si>
  <si>
    <t>net</t>
  </si>
  <si>
    <t>iso entropic</t>
  </si>
  <si>
    <t>q=.648</t>
  </si>
  <si>
    <t>eff</t>
  </si>
  <si>
    <t>This system</t>
  </si>
  <si>
    <t>Ideal Carnot Cycle</t>
  </si>
  <si>
    <t>Compressor</t>
  </si>
  <si>
    <t>H, kJ/kg</t>
  </si>
  <si>
    <t>S kJ/kgK</t>
  </si>
  <si>
    <t>B/SH (b)</t>
  </si>
  <si>
    <t>Ws (a)</t>
  </si>
  <si>
    <t>(c)</t>
  </si>
  <si>
    <t>(d)</t>
  </si>
  <si>
    <t>(e)</t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</si>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</sst>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5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8</xdr:row>
      <xdr:rowOff>12700</xdr:rowOff>
    </xdr:from>
    <xdr:to>
      <xdr:col>3</xdr:col>
      <xdr:colOff>381000</xdr:colOff>
      <xdr:row>16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37FE7-37A4-B749-B190-2EDF72C50AD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8900" y="3035300"/>
          <a:ext cx="2705100" cy="1714500"/>
        </a:xfrm>
        <a:prstGeom prst="rect">
          <a:avLst/>
        </a:prstGeom>
      </xdr:spPr>
    </xdr:pic>
    <xdr:clientData/>
  </xdr:twoCellAnchor>
  <xdr:twoCellAnchor editAs="oneCell">
    <xdr:from>
      <xdr:col>7</xdr:col>
      <xdr:colOff>812800</xdr:colOff>
      <xdr:row>7</xdr:row>
      <xdr:rowOff>172335</xdr:rowOff>
    </xdr:from>
    <xdr:to>
      <xdr:col>12</xdr:col>
      <xdr:colOff>406400</xdr:colOff>
      <xdr:row>14</xdr:row>
      <xdr:rowOff>177799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481663-57AB-D34C-8FA6-FCD5241B2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800" y="2991735"/>
          <a:ext cx="3721100" cy="1427864"/>
        </a:xfrm>
        <a:prstGeom prst="rect">
          <a:avLst/>
        </a:prstGeom>
      </xdr:spPr>
    </xdr:pic>
    <xdr:clientData/>
  </xdr:twoCellAnchor>
  <xdr:twoCellAnchor editAs="oneCell">
    <xdr:from>
      <xdr:col>5</xdr:col>
      <xdr:colOff>241301</xdr:colOff>
      <xdr:row>20</xdr:row>
      <xdr:rowOff>25400</xdr:rowOff>
    </xdr:from>
    <xdr:to>
      <xdr:col>11</xdr:col>
      <xdr:colOff>448207</xdr:colOff>
      <xdr:row>45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3DD73A-B5E4-BC42-BC34-9CEEBE6CD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32301" y="5486400"/>
          <a:ext cx="5159906" cy="509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7205-EFB2-124B-A96C-6B44A9B42392}">
  <sheetPr>
    <pageSetUpPr fitToPage="1"/>
  </sheetPr>
  <dimension ref="A1:O27"/>
  <sheetViews>
    <sheetView tabSelected="1" workbookViewId="0">
      <selection activeCell="O25" sqref="O25"/>
    </sheetView>
  </sheetViews>
  <sheetFormatPr baseColWidth="10" defaultRowHeight="16"/>
  <cols>
    <col min="4" max="4" width="11.6640625" customWidth="1"/>
  </cols>
  <sheetData>
    <row r="1" spans="1:15" ht="32">
      <c r="A1" s="4" t="s">
        <v>0</v>
      </c>
      <c r="B1" s="4" t="s">
        <v>3</v>
      </c>
      <c r="C1" s="4" t="s">
        <v>4</v>
      </c>
      <c r="D1" s="4" t="s">
        <v>1</v>
      </c>
      <c r="E1" s="5" t="s">
        <v>2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14</v>
      </c>
      <c r="M1" s="4" t="s">
        <v>15</v>
      </c>
      <c r="N1" s="4" t="s">
        <v>16</v>
      </c>
      <c r="O1" s="7" t="s">
        <v>22</v>
      </c>
    </row>
    <row r="2" spans="1:15" ht="43" customHeight="1">
      <c r="A2" s="4">
        <v>1</v>
      </c>
      <c r="B2" s="1">
        <v>0.121</v>
      </c>
      <c r="C2" s="6">
        <v>105</v>
      </c>
      <c r="D2" s="6" t="s">
        <v>11</v>
      </c>
      <c r="E2" s="3">
        <v>0.313</v>
      </c>
      <c r="F2" s="1">
        <v>1140</v>
      </c>
      <c r="G2" s="3">
        <v>440</v>
      </c>
      <c r="H2" s="3">
        <v>2680</v>
      </c>
      <c r="I2" s="17">
        <f>K2*E2+(1-E2)*J2</f>
        <v>0.44518134999999998</v>
      </c>
      <c r="J2" s="3">
        <v>1.0499999999999999E-3</v>
      </c>
      <c r="K2" s="3">
        <v>1.42</v>
      </c>
      <c r="L2" s="12">
        <f>E2*M2+(1-E2)*N2</f>
        <v>5.4407800000000002</v>
      </c>
      <c r="M2" s="3">
        <v>1.36</v>
      </c>
      <c r="N2" s="3">
        <v>7.3</v>
      </c>
    </row>
    <row r="3" spans="1:15" ht="42" customHeight="1">
      <c r="A3" s="4">
        <v>2</v>
      </c>
      <c r="B3" s="1">
        <v>3.98</v>
      </c>
      <c r="C3" s="6">
        <v>250</v>
      </c>
      <c r="D3" s="6" t="s">
        <v>12</v>
      </c>
      <c r="E3" s="3">
        <v>0</v>
      </c>
      <c r="F3" s="1">
        <v>1090</v>
      </c>
      <c r="G3" s="2"/>
      <c r="H3" s="2"/>
      <c r="I3" s="1">
        <v>1.25E-3</v>
      </c>
      <c r="J3" s="2"/>
      <c r="K3" s="2"/>
      <c r="L3" s="9">
        <v>2.79</v>
      </c>
      <c r="M3" s="8"/>
      <c r="N3" s="8"/>
    </row>
    <row r="4" spans="1:15" ht="35" customHeight="1">
      <c r="A4" s="4">
        <v>3</v>
      </c>
      <c r="B4" s="1">
        <v>3.98</v>
      </c>
      <c r="C4" s="1">
        <v>250</v>
      </c>
      <c r="D4" s="6" t="s">
        <v>13</v>
      </c>
      <c r="E4" s="3">
        <v>1</v>
      </c>
      <c r="F4" s="1">
        <v>2800</v>
      </c>
      <c r="G4" s="2"/>
      <c r="H4" s="2"/>
      <c r="I4" s="1">
        <v>5.0099999999999999E-2</v>
      </c>
      <c r="J4" s="2"/>
      <c r="K4" s="2"/>
      <c r="L4" s="9">
        <v>6.07</v>
      </c>
      <c r="M4" s="8"/>
      <c r="N4" s="8"/>
    </row>
    <row r="5" spans="1:15" ht="38" customHeight="1">
      <c r="A5" s="4">
        <v>4</v>
      </c>
      <c r="B5" s="3">
        <v>0.121</v>
      </c>
      <c r="C5" s="3">
        <v>105</v>
      </c>
      <c r="D5" s="6" t="s">
        <v>13</v>
      </c>
      <c r="E5" s="3">
        <v>1</v>
      </c>
      <c r="F5" s="3">
        <v>2680</v>
      </c>
      <c r="G5" s="2"/>
      <c r="H5" s="2"/>
      <c r="I5" s="3">
        <v>1.42</v>
      </c>
      <c r="J5" s="2"/>
      <c r="K5" s="2"/>
      <c r="L5" s="3">
        <v>7.3</v>
      </c>
      <c r="M5" s="2"/>
      <c r="N5" s="2"/>
      <c r="O5" t="s">
        <v>23</v>
      </c>
    </row>
    <row r="9" spans="1:15">
      <c r="G9" s="14" t="s">
        <v>29</v>
      </c>
    </row>
    <row r="10" spans="1:15">
      <c r="F10" s="10" t="s">
        <v>17</v>
      </c>
      <c r="G10" s="13">
        <f>L4-L3</f>
        <v>3.2800000000000002</v>
      </c>
    </row>
    <row r="11" spans="1:15">
      <c r="F11" s="11" t="s">
        <v>18</v>
      </c>
      <c r="G11" s="13">
        <f>L5-L4</f>
        <v>1.2299999999999995</v>
      </c>
    </row>
    <row r="12" spans="1:15">
      <c r="F12" s="11" t="s">
        <v>19</v>
      </c>
      <c r="G12" s="19">
        <f>L2-L5</f>
        <v>-1.8592199999999997</v>
      </c>
    </row>
    <row r="13" spans="1:15">
      <c r="F13" s="11" t="s">
        <v>20</v>
      </c>
      <c r="G13" s="19">
        <f>L3-L2</f>
        <v>-2.6507800000000001</v>
      </c>
    </row>
    <row r="14" spans="1:15">
      <c r="F14" t="s">
        <v>21</v>
      </c>
      <c r="G14" s="13">
        <f>SUM(G10:G13)</f>
        <v>0</v>
      </c>
    </row>
    <row r="15" spans="1:15">
      <c r="E15" s="14" t="s">
        <v>35</v>
      </c>
      <c r="G15" s="15" t="s">
        <v>28</v>
      </c>
    </row>
    <row r="16" spans="1:15">
      <c r="E16" s="18">
        <f>G16/3</f>
        <v>570</v>
      </c>
      <c r="F16" s="10" t="s">
        <v>17</v>
      </c>
      <c r="G16" s="13">
        <f>F4-F3</f>
        <v>1710</v>
      </c>
      <c r="H16" s="16" t="s">
        <v>30</v>
      </c>
    </row>
    <row r="17" spans="4:11">
      <c r="E17" s="18">
        <f t="shared" ref="E17:E19" si="0">G17/3</f>
        <v>-40</v>
      </c>
      <c r="F17" s="11" t="s">
        <v>18</v>
      </c>
      <c r="G17" s="13">
        <f>F5-F4</f>
        <v>-120</v>
      </c>
      <c r="H17" s="16" t="s">
        <v>31</v>
      </c>
      <c r="I17" s="14" t="s">
        <v>24</v>
      </c>
    </row>
    <row r="18" spans="4:11">
      <c r="E18" s="18">
        <f t="shared" si="0"/>
        <v>-513.33333333333337</v>
      </c>
      <c r="F18" s="11" t="s">
        <v>19</v>
      </c>
      <c r="G18" s="13">
        <f>F2-F5</f>
        <v>-1540</v>
      </c>
      <c r="I18" s="20">
        <f>-(G17+G19)/G16</f>
        <v>4.3859649122807015E-2</v>
      </c>
      <c r="J18" t="s">
        <v>25</v>
      </c>
      <c r="K18" s="14" t="s">
        <v>32</v>
      </c>
    </row>
    <row r="19" spans="4:11">
      <c r="E19" s="18">
        <f t="shared" si="0"/>
        <v>15</v>
      </c>
      <c r="F19" s="11" t="s">
        <v>20</v>
      </c>
      <c r="G19" s="13">
        <v>45</v>
      </c>
      <c r="H19" t="s">
        <v>27</v>
      </c>
      <c r="I19" s="20">
        <f>(C3-C2)/(C3+273)</f>
        <v>0.27724665391969405</v>
      </c>
      <c r="J19" t="s">
        <v>26</v>
      </c>
      <c r="K19" s="14" t="s">
        <v>33</v>
      </c>
    </row>
    <row r="20" spans="4:11">
      <c r="F20" t="s">
        <v>21</v>
      </c>
      <c r="G20" s="13">
        <f>SUM(G16:G19)</f>
        <v>95</v>
      </c>
    </row>
    <row r="27" spans="4:11">
      <c r="D27" s="14" t="s">
        <v>34</v>
      </c>
    </row>
  </sheetData>
  <pageMargins left="0.7" right="0.7" top="0.75" bottom="0.75" header="0.3" footer="0.3"/>
  <pageSetup scale="63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2021-01-15T14:48:13Z</cp:lastPrinted>
  <dcterms:created xsi:type="dcterms:W3CDTF">2019-01-17T12:54:03Z</dcterms:created>
  <dcterms:modified xsi:type="dcterms:W3CDTF">2021-01-16T20:00:12Z</dcterms:modified>
</cp:coreProperties>
</file>