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2 ChE Thermo 2021/"/>
    </mc:Choice>
  </mc:AlternateContent>
  <xr:revisionPtr revIDLastSave="0" documentId="10_ncr:8100000_{AF1B3B0A-D689-5848-8929-234FBF299DEE}" xr6:coauthVersionLast="34" xr6:coauthVersionMax="34" xr10:uidLastSave="{00000000-0000-0000-0000-000000000000}"/>
  <bookViews>
    <workbookView xWindow="1760" yWindow="4400" windowWidth="27240" windowHeight="16440" xr2:uid="{D8D50C49-A86E-8048-8D5D-5E85D085AEEB}"/>
  </bookViews>
  <sheets>
    <sheet name="Data from Yim et al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7" i="1"/>
  <c r="J18" i="1"/>
  <c r="K8" i="1"/>
  <c r="K9" i="1"/>
  <c r="K10" i="1"/>
  <c r="K11" i="1"/>
  <c r="K12" i="1"/>
  <c r="K13" i="1"/>
  <c r="K14" i="1"/>
  <c r="K15" i="1"/>
  <c r="K16" i="1"/>
  <c r="J8" i="1"/>
  <c r="J9" i="1"/>
  <c r="J10" i="1"/>
  <c r="J11" i="1"/>
  <c r="J12" i="1"/>
  <c r="J13" i="1"/>
  <c r="J14" i="1"/>
  <c r="J15" i="1"/>
  <c r="J16" i="1"/>
  <c r="J7" i="1"/>
  <c r="I6" i="1"/>
  <c r="I11" i="1"/>
  <c r="I14" i="1"/>
  <c r="I15" i="1"/>
  <c r="H7" i="1"/>
  <c r="H8" i="1"/>
  <c r="H11" i="1"/>
  <c r="H12" i="1"/>
  <c r="H15" i="1"/>
  <c r="H16" i="1"/>
  <c r="G7" i="1"/>
  <c r="I7" i="1" s="1"/>
  <c r="G8" i="1"/>
  <c r="I8" i="1" s="1"/>
  <c r="G9" i="1"/>
  <c r="I9" i="1" s="1"/>
  <c r="G10" i="1"/>
  <c r="I10" i="1" s="1"/>
  <c r="G11" i="1"/>
  <c r="G12" i="1"/>
  <c r="I12" i="1" s="1"/>
  <c r="G13" i="1"/>
  <c r="I13" i="1" s="1"/>
  <c r="G14" i="1"/>
  <c r="G15" i="1"/>
  <c r="G16" i="1"/>
  <c r="I16" i="1" s="1"/>
  <c r="G17" i="1"/>
  <c r="G6" i="1"/>
  <c r="F7" i="1"/>
  <c r="F8" i="1"/>
  <c r="F9" i="1"/>
  <c r="H9" i="1" s="1"/>
  <c r="F10" i="1"/>
  <c r="H10" i="1" s="1"/>
  <c r="F11" i="1"/>
  <c r="F12" i="1"/>
  <c r="F13" i="1"/>
  <c r="H13" i="1" s="1"/>
  <c r="F14" i="1"/>
  <c r="H14" i="1" s="1"/>
  <c r="F15" i="1"/>
  <c r="F16" i="1"/>
  <c r="F17" i="1"/>
  <c r="H17" i="1" s="1"/>
  <c r="F6" i="1"/>
</calcChain>
</file>

<file path=xl/sharedStrings.xml><?xml version="1.0" encoding="utf-8"?>
<sst xmlns="http://schemas.openxmlformats.org/spreadsheetml/2006/main" count="17" uniqueCount="15">
  <si>
    <t>x1</t>
  </si>
  <si>
    <t>y1</t>
  </si>
  <si>
    <t>g1</t>
  </si>
  <si>
    <t>g2</t>
  </si>
  <si>
    <t>Experimental vapor-liquid equilibrium data for 2-methyl-1-pentanol (1) + 2,3-butanediol (2)  P = 80 kPa</t>
  </si>
  <si>
    <t>T (K)</t>
  </si>
  <si>
    <t>P1sat</t>
  </si>
  <si>
    <t>P2sat</t>
  </si>
  <si>
    <t>A</t>
  </si>
  <si>
    <t>B</t>
  </si>
  <si>
    <t>C</t>
  </si>
  <si>
    <t>(1)</t>
  </si>
  <si>
    <t>(2)</t>
  </si>
  <si>
    <t>A12</t>
  </si>
  <si>
    <t>A21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</si>
</sst>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26</xdr:row>
      <xdr:rowOff>0</xdr:rowOff>
    </xdr:from>
    <xdr:to>
      <xdr:col>16</xdr:col>
      <xdr:colOff>174879</xdr:colOff>
      <xdr:row>30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12D487-6A76-9440-886F-053C59C6D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0" y="5486400"/>
          <a:ext cx="7604379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EB65-AF6E-724F-8AA2-58B1FE705C52}">
  <dimension ref="C4:W32"/>
  <sheetViews>
    <sheetView tabSelected="1" workbookViewId="0">
      <selection activeCell="F21" sqref="F21:I23"/>
    </sheetView>
  </sheetViews>
  <sheetFormatPr baseColWidth="10" defaultRowHeight="16"/>
  <sheetData>
    <row r="4" spans="3:23" ht="32" customHeight="1">
      <c r="C4" s="3" t="s">
        <v>4</v>
      </c>
      <c r="D4" s="3"/>
      <c r="E4" s="3"/>
      <c r="F4" s="3"/>
      <c r="G4" s="3"/>
    </row>
    <row r="5" spans="3:23">
      <c r="C5" s="5" t="s">
        <v>5</v>
      </c>
      <c r="D5" s="4" t="s">
        <v>0</v>
      </c>
      <c r="E5" s="4" t="s">
        <v>1</v>
      </c>
      <c r="F5" s="4" t="s">
        <v>6</v>
      </c>
      <c r="G5" s="4" t="s">
        <v>7</v>
      </c>
      <c r="H5" s="7" t="s">
        <v>2</v>
      </c>
      <c r="I5" s="7" t="s">
        <v>3</v>
      </c>
      <c r="J5" s="7" t="s">
        <v>13</v>
      </c>
      <c r="K5" s="7" t="s">
        <v>14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3:23">
      <c r="C6" s="1">
        <v>446.8</v>
      </c>
      <c r="D6" s="1">
        <v>0</v>
      </c>
      <c r="E6" s="1">
        <v>0</v>
      </c>
      <c r="F6" s="8">
        <f>10^($G$22-($H$22/(C6+$I$22)))</f>
        <v>2.3126109027083777</v>
      </c>
      <c r="G6" s="8">
        <f>10^($G$23-($H$23/(C6+$I$23)))</f>
        <v>0.77000692977009377</v>
      </c>
      <c r="H6" s="8"/>
      <c r="I6" s="8">
        <f>(1-$E6)*0.8/((1-$D6)*G6)</f>
        <v>1.0389516887060504</v>
      </c>
      <c r="J6" s="8"/>
      <c r="K6" s="8"/>
      <c r="L6" s="1"/>
      <c r="M6" s="1"/>
      <c r="N6" s="1"/>
      <c r="O6" s="1"/>
      <c r="P6" s="1"/>
      <c r="Q6" s="1"/>
      <c r="R6" s="1"/>
      <c r="S6" s="1"/>
      <c r="T6" s="1"/>
    </row>
    <row r="7" spans="3:23">
      <c r="C7" s="1">
        <v>445.4</v>
      </c>
      <c r="D7" s="1">
        <v>1.6400000000000001E-2</v>
      </c>
      <c r="E7" s="1">
        <v>5.45E-2</v>
      </c>
      <c r="F7" s="8">
        <f t="shared" ref="F7:F17" si="0">10^($G$22-($H$22/(C7+$I$22)))</f>
        <v>2.2176614744696059</v>
      </c>
      <c r="G7" s="8">
        <f t="shared" ref="G7:G17" si="1">10^($G$23-($H$23/(C7+$I$23)))</f>
        <v>0.73436038611049459</v>
      </c>
      <c r="H7" s="8">
        <f>$E7*0.8/($D7*F7)</f>
        <v>1.1988018081081067</v>
      </c>
      <c r="I7" s="8">
        <f>(1-$E7)*0.8/((1-$D7)*G7)</f>
        <v>1.0471858340357805</v>
      </c>
      <c r="J7" s="8">
        <f>(2-1/(1-D7))*LN(H7)/(1-D7)+2*LN(I7)/D7</f>
        <v>5.8040048459215807</v>
      </c>
      <c r="K7" s="8">
        <f>(2-1/(D7))*LN(I7)/(D7)+2*LN(H7)/(1-D7)</f>
        <v>-165.4333527580074</v>
      </c>
      <c r="L7" s="1"/>
      <c r="M7" s="1"/>
      <c r="N7" s="1"/>
      <c r="O7" s="1"/>
      <c r="P7" s="1"/>
      <c r="Q7" s="1"/>
      <c r="R7" s="1"/>
      <c r="S7" s="1"/>
      <c r="T7" s="1"/>
    </row>
    <row r="8" spans="3:23">
      <c r="C8" s="1">
        <v>442.6</v>
      </c>
      <c r="D8" s="1">
        <v>5.4699999999999999E-2</v>
      </c>
      <c r="E8" s="1">
        <v>0.17230000000000001</v>
      </c>
      <c r="F8" s="8">
        <f t="shared" si="0"/>
        <v>2.037687266973629</v>
      </c>
      <c r="G8" s="8">
        <f t="shared" si="1"/>
        <v>0.66730566856578954</v>
      </c>
      <c r="H8" s="8">
        <f t="shared" ref="H8:H17" si="2">E8*0.8/(D8*F8)</f>
        <v>1.2366602641631055</v>
      </c>
      <c r="I8" s="8">
        <f t="shared" ref="I8:I16" si="3">(1-$E8)*0.8/((1-$D8)*G8)</f>
        <v>1.0497079110058942</v>
      </c>
      <c r="J8" s="8">
        <f t="shared" ref="J8:J16" si="4">(2-1/(1-D8))*LN(H8)/(1-D8)+2*LN(I8)/D8</f>
        <v>1.9854488868042246</v>
      </c>
      <c r="K8" s="8">
        <f t="shared" ref="K8:K16" si="5">(2-1/(D8))*LN(I8)/(D8)+2*LN(H8)/(1-D8)</f>
        <v>-13.990240458258178</v>
      </c>
      <c r="L8" s="1"/>
      <c r="M8" s="1"/>
      <c r="N8" s="1"/>
      <c r="O8" s="1"/>
      <c r="P8" s="1"/>
      <c r="Q8" s="1"/>
      <c r="R8" s="1"/>
      <c r="S8" s="1"/>
      <c r="T8" s="1"/>
    </row>
    <row r="9" spans="3:23">
      <c r="C9" s="1">
        <v>438</v>
      </c>
      <c r="D9" s="1">
        <v>0.13250000000000001</v>
      </c>
      <c r="E9" s="1">
        <v>0.34699999999999998</v>
      </c>
      <c r="F9" s="8">
        <f t="shared" si="0"/>
        <v>1.7690371613660485</v>
      </c>
      <c r="G9" s="8">
        <f t="shared" si="1"/>
        <v>0.56857104832760086</v>
      </c>
      <c r="H9" s="8">
        <f t="shared" si="2"/>
        <v>1.1843133572190265</v>
      </c>
      <c r="I9" s="8">
        <f t="shared" si="3"/>
        <v>1.0591292038178755</v>
      </c>
      <c r="J9" s="8">
        <f t="shared" si="4"/>
        <v>1.0323422886282438</v>
      </c>
      <c r="K9" s="8">
        <f t="shared" si="5"/>
        <v>-2.0150446859869264</v>
      </c>
      <c r="L9" s="1"/>
      <c r="M9" s="1"/>
      <c r="N9" s="1"/>
      <c r="O9" s="1"/>
      <c r="P9" s="1"/>
      <c r="Q9" s="1"/>
      <c r="R9" s="1"/>
      <c r="S9" s="1"/>
      <c r="T9" s="1"/>
    </row>
    <row r="10" spans="3:23">
      <c r="C10" s="1">
        <v>434.3</v>
      </c>
      <c r="D10" s="1">
        <v>0.21560000000000001</v>
      </c>
      <c r="E10" s="1">
        <v>0.47870000000000001</v>
      </c>
      <c r="F10" s="8">
        <f t="shared" si="0"/>
        <v>1.5754787359061682</v>
      </c>
      <c r="G10" s="8">
        <f t="shared" si="1"/>
        <v>0.49855981729831506</v>
      </c>
      <c r="H10" s="8">
        <f t="shared" si="2"/>
        <v>1.1274365553958523</v>
      </c>
      <c r="I10" s="8">
        <f t="shared" si="3"/>
        <v>1.0664066740361706</v>
      </c>
      <c r="J10" s="8">
        <f t="shared" si="4"/>
        <v>0.70731105091243751</v>
      </c>
      <c r="K10" s="8">
        <f t="shared" si="5"/>
        <v>-0.48092150607581519</v>
      </c>
      <c r="L10" s="1"/>
      <c r="M10" s="1"/>
      <c r="N10" s="1"/>
      <c r="O10" s="1"/>
      <c r="P10" s="1"/>
      <c r="Q10" s="1"/>
      <c r="R10" s="1"/>
      <c r="S10" s="1"/>
      <c r="T10" s="1"/>
    </row>
    <row r="11" spans="3:23">
      <c r="C11" s="1">
        <v>430.2</v>
      </c>
      <c r="D11" s="1">
        <v>0.32629999999999998</v>
      </c>
      <c r="E11" s="1">
        <v>0.60740000000000005</v>
      </c>
      <c r="F11" s="8">
        <f t="shared" si="0"/>
        <v>1.382432710916228</v>
      </c>
      <c r="G11" s="8">
        <f t="shared" si="1"/>
        <v>0.42979796759150152</v>
      </c>
      <c r="H11" s="8">
        <f t="shared" si="2"/>
        <v>1.0772182420459975</v>
      </c>
      <c r="I11" s="8">
        <f t="shared" si="3"/>
        <v>1.0846993437710284</v>
      </c>
      <c r="J11" s="8">
        <f t="shared" si="4"/>
        <v>0.55526495756075722</v>
      </c>
      <c r="K11" s="8">
        <f t="shared" si="5"/>
        <v>-4.4461674234559351E-2</v>
      </c>
      <c r="L11" s="1"/>
      <c r="M11" s="1"/>
      <c r="N11" s="1"/>
      <c r="O11" s="1"/>
      <c r="P11" s="1"/>
      <c r="Q11" s="1"/>
      <c r="R11" s="1"/>
      <c r="S11" s="1"/>
      <c r="T11" s="1"/>
    </row>
    <row r="12" spans="3:23">
      <c r="C12" s="1">
        <v>425.2</v>
      </c>
      <c r="D12" s="1">
        <v>0.49940000000000001</v>
      </c>
      <c r="E12" s="1">
        <v>0.75329999999999997</v>
      </c>
      <c r="F12" s="8">
        <f t="shared" si="0"/>
        <v>1.1747445355497257</v>
      </c>
      <c r="G12" s="8">
        <f t="shared" si="1"/>
        <v>0.35717240694654295</v>
      </c>
      <c r="H12" s="8">
        <f t="shared" si="2"/>
        <v>1.0272259518310793</v>
      </c>
      <c r="I12" s="8">
        <f t="shared" si="3"/>
        <v>1.1038000025980377</v>
      </c>
      <c r="J12" s="8">
        <f t="shared" si="4"/>
        <v>0.39563833747343602</v>
      </c>
      <c r="K12" s="8">
        <f t="shared" si="5"/>
        <v>0.10684370853218178</v>
      </c>
      <c r="L12" s="1"/>
      <c r="M12" s="1"/>
      <c r="N12" s="1"/>
      <c r="O12" s="1"/>
      <c r="P12" s="1"/>
      <c r="Q12" s="1"/>
      <c r="R12" s="1"/>
      <c r="S12" s="1"/>
      <c r="T12" s="1"/>
    </row>
    <row r="13" spans="3:23">
      <c r="C13" s="1">
        <v>423</v>
      </c>
      <c r="D13" s="1">
        <v>0.58960000000000001</v>
      </c>
      <c r="E13" s="1">
        <v>0.81289999999999996</v>
      </c>
      <c r="F13" s="8">
        <f t="shared" si="0"/>
        <v>1.0922187649657618</v>
      </c>
      <c r="G13" s="8">
        <f t="shared" si="1"/>
        <v>0.3287522227943217</v>
      </c>
      <c r="H13" s="8">
        <f t="shared" si="2"/>
        <v>1.009857283180299</v>
      </c>
      <c r="I13" s="8">
        <f t="shared" si="3"/>
        <v>1.1093988835356243</v>
      </c>
      <c r="J13" s="8">
        <f t="shared" si="4"/>
        <v>0.34172891852242449</v>
      </c>
      <c r="K13" s="8">
        <f t="shared" si="5"/>
        <v>0.10131988083866056</v>
      </c>
      <c r="L13" s="1"/>
      <c r="M13" s="1"/>
      <c r="N13" s="1"/>
      <c r="O13" s="1"/>
      <c r="P13" s="1"/>
      <c r="Q13" s="1"/>
      <c r="R13" s="1"/>
      <c r="S13" s="1"/>
      <c r="T13" s="1"/>
    </row>
    <row r="14" spans="3:23">
      <c r="C14" s="1">
        <v>419</v>
      </c>
      <c r="D14" s="1">
        <v>0.76090000000000002</v>
      </c>
      <c r="E14" s="1">
        <v>0.90239999999999998</v>
      </c>
      <c r="F14" s="8">
        <f t="shared" si="0"/>
        <v>0.95488038998533986</v>
      </c>
      <c r="G14" s="8">
        <f t="shared" si="1"/>
        <v>0.2820774039834576</v>
      </c>
      <c r="H14" s="8">
        <f t="shared" si="2"/>
        <v>0.99360213274882392</v>
      </c>
      <c r="I14" s="8">
        <f t="shared" si="3"/>
        <v>1.1576890631527244</v>
      </c>
      <c r="J14" s="8">
        <f t="shared" si="4"/>
        <v>0.44345856836262676</v>
      </c>
      <c r="K14" s="8">
        <f t="shared" si="5"/>
        <v>7.8279208007666315E-2</v>
      </c>
      <c r="L14" s="1"/>
      <c r="M14" s="1"/>
      <c r="N14" s="1"/>
      <c r="O14" s="1"/>
      <c r="P14" s="1"/>
      <c r="Q14" s="1"/>
      <c r="R14" s="1"/>
      <c r="S14" s="1"/>
      <c r="T14" s="1"/>
    </row>
    <row r="15" spans="3:23">
      <c r="C15" s="1">
        <v>417.3</v>
      </c>
      <c r="D15" s="1">
        <v>0.84560000000000002</v>
      </c>
      <c r="E15" s="1">
        <v>0.94340000000000002</v>
      </c>
      <c r="F15" s="8">
        <f t="shared" si="0"/>
        <v>0.90117568109878876</v>
      </c>
      <c r="G15" s="8">
        <f t="shared" si="1"/>
        <v>0.26405563202567378</v>
      </c>
      <c r="H15" s="8">
        <f t="shared" si="2"/>
        <v>0.99040180039155745</v>
      </c>
      <c r="I15" s="8">
        <f t="shared" si="3"/>
        <v>1.1106153898514441</v>
      </c>
      <c r="J15" s="8">
        <f t="shared" si="4"/>
        <v>0.52777659193064286</v>
      </c>
      <c r="K15" s="8">
        <f t="shared" si="5"/>
        <v>-2.3513090476063508E-2</v>
      </c>
      <c r="L15" s="1"/>
      <c r="M15" s="1"/>
      <c r="N15" s="1"/>
      <c r="O15" s="1"/>
      <c r="P15" s="1"/>
      <c r="Q15" s="1"/>
      <c r="R15" s="1"/>
      <c r="S15" s="1"/>
      <c r="T15" s="1"/>
    </row>
    <row r="16" spans="3:23">
      <c r="C16" s="1">
        <v>415.1</v>
      </c>
      <c r="D16" s="1">
        <v>0.94989999999999997</v>
      </c>
      <c r="E16" s="1">
        <v>0.98580000000000001</v>
      </c>
      <c r="F16" s="8">
        <f t="shared" si="0"/>
        <v>0.83555037873548788</v>
      </c>
      <c r="G16" s="8">
        <f t="shared" si="1"/>
        <v>0.24222492190650033</v>
      </c>
      <c r="H16" s="8">
        <f t="shared" si="2"/>
        <v>0.99363818470205878</v>
      </c>
      <c r="I16" s="8">
        <f t="shared" si="3"/>
        <v>0.93609899923325235</v>
      </c>
      <c r="J16" s="8">
        <f t="shared" si="4"/>
        <v>2.1488646559596947</v>
      </c>
      <c r="K16" s="8">
        <f t="shared" si="5"/>
        <v>-0.32062631222479754</v>
      </c>
      <c r="L16" s="1"/>
      <c r="M16" s="1"/>
      <c r="N16" s="1"/>
      <c r="O16" s="1"/>
      <c r="P16" s="1"/>
      <c r="Q16" s="1"/>
      <c r="R16" s="1"/>
      <c r="S16" s="1"/>
      <c r="T16" s="1"/>
    </row>
    <row r="17" spans="3:20">
      <c r="C17" s="1">
        <v>413.9</v>
      </c>
      <c r="D17" s="1">
        <v>1</v>
      </c>
      <c r="E17" s="1">
        <v>1</v>
      </c>
      <c r="F17" s="8">
        <f t="shared" si="0"/>
        <v>0.80152235105874314</v>
      </c>
      <c r="G17" s="8">
        <f t="shared" si="1"/>
        <v>0.23099284201537476</v>
      </c>
      <c r="H17" s="8">
        <f t="shared" si="2"/>
        <v>0.99810067547494818</v>
      </c>
      <c r="I17" s="8"/>
      <c r="J17" s="8"/>
      <c r="K17" s="8"/>
      <c r="L17" s="1"/>
      <c r="M17" s="1"/>
      <c r="N17" s="1"/>
      <c r="O17" s="1"/>
      <c r="P17" s="1"/>
      <c r="Q17" s="1"/>
      <c r="R17" s="1"/>
      <c r="S17" s="1"/>
      <c r="T17" s="1"/>
    </row>
    <row r="18" spans="3:20">
      <c r="C18" s="1"/>
      <c r="D18" s="1"/>
      <c r="E18" s="1"/>
      <c r="F18" s="1"/>
      <c r="G18" s="1"/>
      <c r="H18" s="1"/>
      <c r="I18" s="1"/>
      <c r="J18" s="8">
        <f>AVERAGE(J7:J16)</f>
        <v>1.3941839102076068</v>
      </c>
      <c r="K18" s="8">
        <f>AVERAGE(K7:K16)</f>
        <v>-18.202171768788521</v>
      </c>
      <c r="L18" s="1"/>
      <c r="M18" s="1"/>
      <c r="N18" s="1"/>
      <c r="O18" s="1"/>
      <c r="P18" s="1"/>
      <c r="Q18" s="1"/>
      <c r="R18" s="1"/>
      <c r="S18" s="1"/>
      <c r="T18" s="1"/>
    </row>
    <row r="20" spans="3:20">
      <c r="C20" s="4" t="s">
        <v>2</v>
      </c>
      <c r="D20" s="4" t="s">
        <v>3</v>
      </c>
    </row>
    <row r="21" spans="3:20">
      <c r="C21" s="2"/>
      <c r="D21" s="2">
        <v>1</v>
      </c>
      <c r="G21" t="s">
        <v>8</v>
      </c>
      <c r="H21" t="s">
        <v>9</v>
      </c>
      <c r="I21" t="s">
        <v>10</v>
      </c>
    </row>
    <row r="22" spans="3:20">
      <c r="C22" s="2">
        <v>1.1988000000000001</v>
      </c>
      <c r="D22" s="2">
        <v>1.0706</v>
      </c>
      <c r="F22" s="6" t="s">
        <v>11</v>
      </c>
      <c r="G22">
        <v>6.1980000000000004</v>
      </c>
      <c r="H22">
        <v>2625.143</v>
      </c>
      <c r="I22">
        <v>3.181</v>
      </c>
    </row>
    <row r="23" spans="3:20">
      <c r="C23" s="2">
        <v>1.2366999999999999</v>
      </c>
      <c r="D23" s="2">
        <v>1.0732999999999999</v>
      </c>
      <c r="F23" s="6" t="s">
        <v>12</v>
      </c>
      <c r="G23">
        <v>6.0743900000000002</v>
      </c>
      <c r="H23">
        <v>2612.7460000000001</v>
      </c>
      <c r="I23">
        <v>-24.565000000000001</v>
      </c>
    </row>
    <row r="24" spans="3:20">
      <c r="C24" s="2">
        <v>1.1842999999999999</v>
      </c>
      <c r="D24" s="2">
        <v>1.0831999999999999</v>
      </c>
    </row>
    <row r="25" spans="3:20">
      <c r="C25" s="2">
        <v>1.1274</v>
      </c>
      <c r="D25" s="2">
        <v>1.0909</v>
      </c>
    </row>
    <row r="26" spans="3:20">
      <c r="C26" s="2">
        <v>1.0771999999999999</v>
      </c>
      <c r="D26" s="2">
        <v>1.1099000000000001</v>
      </c>
    </row>
    <row r="27" spans="3:20">
      <c r="C27" s="2">
        <v>1.0271999999999999</v>
      </c>
      <c r="D27" s="2">
        <v>1.1296999999999999</v>
      </c>
    </row>
    <row r="28" spans="3:20">
      <c r="C28" s="2">
        <v>1.0099</v>
      </c>
      <c r="D28" s="2">
        <v>1.1355999999999999</v>
      </c>
    </row>
    <row r="29" spans="3:20">
      <c r="C29" s="2">
        <v>0.99360000000000004</v>
      </c>
      <c r="D29" s="2">
        <v>1.1853</v>
      </c>
    </row>
    <row r="30" spans="3:20">
      <c r="C30" s="2">
        <v>0.99039999999999995</v>
      </c>
      <c r="D30" s="2">
        <v>1.1372</v>
      </c>
    </row>
    <row r="31" spans="3:20">
      <c r="C31" s="2">
        <v>0.99360000000000004</v>
      </c>
      <c r="D31" s="2">
        <v>0.9587</v>
      </c>
    </row>
    <row r="32" spans="3:20">
      <c r="C32" s="2">
        <v>1</v>
      </c>
      <c r="D32" s="2"/>
    </row>
  </sheetData>
  <mergeCells count="1"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4CB07-77C0-9141-99E8-BC5942D73E4C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from Yim et al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2021-04-01T00:39:24Z</dcterms:created>
  <dcterms:modified xsi:type="dcterms:W3CDTF">2021-04-01T15:21:39Z</dcterms:modified>
</cp:coreProperties>
</file>